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M:\CA NHAN\Minh VQ\Công khai ngân sách\Dự toán 2025\Dự toán trình HĐND\"/>
    </mc:Choice>
  </mc:AlternateContent>
  <xr:revisionPtr revIDLastSave="0" documentId="13_ncr:1_{EABA792A-AFAB-41F2-A9B0-1E66413D2E65}" xr6:coauthVersionLast="36" xr6:coauthVersionMax="47" xr10:uidLastSave="{00000000-0000-0000-0000-000000000000}"/>
  <bookViews>
    <workbookView xWindow="0" yWindow="0" windowWidth="9510" windowHeight="10995" xr2:uid="{00000000-000D-0000-FFFF-FFFF00000000}"/>
  </bookViews>
  <sheets>
    <sheet name="Sheet1" sheetId="1" r:id="rId1"/>
  </sheets>
  <calcPr calcId="179021"/>
</workbook>
</file>

<file path=xl/calcChain.xml><?xml version="1.0" encoding="utf-8"?>
<calcChain xmlns="http://schemas.openxmlformats.org/spreadsheetml/2006/main">
  <c r="D30" i="1" l="1"/>
  <c r="H30" i="1" s="1"/>
  <c r="H10" i="1"/>
  <c r="H11" i="1"/>
  <c r="H12" i="1"/>
  <c r="H13" i="1"/>
  <c r="H14" i="1"/>
  <c r="H15" i="1"/>
  <c r="H18" i="1"/>
  <c r="H21" i="1"/>
  <c r="H22" i="1"/>
  <c r="H23" i="1"/>
  <c r="H25" i="1"/>
  <c r="H26" i="1"/>
  <c r="H27" i="1"/>
  <c r="H28" i="1"/>
  <c r="H29" i="1"/>
  <c r="H31" i="1"/>
  <c r="H32" i="1"/>
  <c r="H33" i="1"/>
  <c r="G10" i="1"/>
  <c r="G11" i="1"/>
  <c r="G12" i="1"/>
  <c r="G13" i="1"/>
  <c r="G14" i="1"/>
  <c r="G15" i="1"/>
  <c r="G18" i="1"/>
  <c r="G20" i="1"/>
  <c r="G21" i="1"/>
  <c r="G22" i="1"/>
  <c r="G23" i="1"/>
  <c r="G25" i="1"/>
  <c r="G26" i="1"/>
  <c r="G27" i="1"/>
  <c r="G28" i="1"/>
  <c r="G29" i="1"/>
  <c r="G30" i="1"/>
  <c r="G31" i="1"/>
  <c r="G32" i="1"/>
  <c r="G33" i="1"/>
  <c r="G36" i="1"/>
  <c r="G37" i="1"/>
  <c r="G38" i="1"/>
  <c r="G39" i="1"/>
  <c r="G40" i="1"/>
  <c r="G41" i="1"/>
  <c r="D35" i="1"/>
  <c r="E35" i="1"/>
  <c r="F35" i="1"/>
  <c r="C35" i="1"/>
  <c r="D19" i="1"/>
  <c r="E19" i="1"/>
  <c r="E9" i="1" s="1"/>
  <c r="F19" i="1"/>
  <c r="F9" i="1" s="1"/>
  <c r="F8" i="1" s="1"/>
  <c r="C19" i="1"/>
  <c r="D9" i="1"/>
  <c r="H19" i="1" l="1"/>
  <c r="G19" i="1"/>
  <c r="H9" i="1"/>
  <c r="E8" i="1"/>
  <c r="G35" i="1"/>
  <c r="C9" i="1"/>
  <c r="G9" i="1" s="1"/>
  <c r="D8" i="1"/>
  <c r="H8" i="1" s="1"/>
  <c r="C8" i="1" l="1"/>
  <c r="G8" i="1" s="1"/>
  <c r="A37" i="1" l="1"/>
  <c r="A38" i="1" s="1"/>
  <c r="A39" i="1" s="1"/>
  <c r="A11" i="1"/>
  <c r="A12" i="1" s="1"/>
  <c r="A13" i="1" s="1"/>
  <c r="A14" i="1" s="1"/>
  <c r="A15" i="1" s="1"/>
  <c r="A18" i="1" s="1"/>
  <c r="A19" i="1" s="1"/>
  <c r="A24" i="1" s="1"/>
  <c r="A25" i="1" s="1"/>
  <c r="A26" i="1" s="1"/>
  <c r="A27" i="1" s="1"/>
  <c r="A28" i="1" s="1"/>
</calcChain>
</file>

<file path=xl/sharedStrings.xml><?xml version="1.0" encoding="utf-8"?>
<sst xmlns="http://schemas.openxmlformats.org/spreadsheetml/2006/main" count="60" uniqueCount="51">
  <si>
    <t>(Dự toán trình Hội đồng nhân dân)</t>
  </si>
  <si>
    <t>STT</t>
  </si>
  <si>
    <t>NỘI DUNG</t>
  </si>
  <si>
    <t>I</t>
  </si>
  <si>
    <t>II</t>
  </si>
  <si>
    <t>III</t>
  </si>
  <si>
    <t>IV</t>
  </si>
  <si>
    <t>-</t>
  </si>
  <si>
    <t>Biểu số 35/CK-NSNN</t>
  </si>
  <si>
    <t>SO SÁNH (%)</t>
  </si>
  <si>
    <t>TỔNG THU NGÂN SÁCH NHÀ NƯỚC</t>
  </si>
  <si>
    <t>Thu nội địa</t>
  </si>
  <si>
    <t>Thu từ khu vực DNNN do Trung ương quản lý</t>
  </si>
  <si>
    <t>Thu từ khu vực DNNN do địa phương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</si>
  <si>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</si>
  <si>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</si>
  <si>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</si>
  <si>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</si>
  <si>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</si>
  <si>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</si>
  <si>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</si>
  <si>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</si>
  <si>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 xml:space="preserve"> Phí và lệ phí trung ương</t>
  </si>
  <si>
    <t xml:space="preserve"> Phí và lệ phí địa phương</t>
  </si>
  <si>
    <t xml:space="preserve"> Phí và lệ phí huyện</t>
  </si>
  <si>
    <t xml:space="preserve"> 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</si>
  <si>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</si>
  <si>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</si>
  <si>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</si>
  <si>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</si>
  <si>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</si>
  <si>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</si>
  <si>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</si>
  <si>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</si>
  <si>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</si>
  <si>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</si>
  <si>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 xml:space="preserve">Thu từ dầu thô </t>
  </si>
  <si>
    <t>Thu từ hoạt động xuất, nhập khẩu</t>
  </si>
  <si>
    <t>Thuế giá trị gia tăng thu từ hàng hóa nhập khẩu</t>
  </si>
  <si>
    <t>Thuế xuất khẩu</t>
  </si>
  <si>
    <t>Thuế nhập khẩu</t>
  </si>
  <si>
    <t>Thuế tiêu thụ đặc biệt thu từ hàng hóa nhập khẩu</t>
  </si>
  <si>
    <t>Thu khác</t>
  </si>
  <si>
    <t>Thu viện trợ</t>
  </si>
  <si>
    <t>TỔNG THU
NSNN</t>
  </si>
  <si>
    <t>Thuế bảo vệ môi trường thu từ hàng hóa nhập khẩu</t>
  </si>
  <si>
    <t>THU
NSĐP</t>
  </si>
  <si>
    <t>UBND TỈNH KHÁNH HÒA</t>
  </si>
  <si>
    <t>DỰ TOÁN THU NGÂN SÁCH NHÀ NƯỚC NĂM 2025</t>
  </si>
  <si>
    <t>ƯỚC THỰC HIỆN NĂM 2024</t>
  </si>
  <si>
    <t>DỰ TOÁN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</si>
</sst>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_(&quot;$&quot;* #,##0.00_);_(&quot;$&quot;* \(#,##0.00\);_(&quot;$&quot;* &quot;-&quot;??_);_(@_)"/>
    <numFmt numFmtId="165" formatCode="_(* #,##0.00_);_(* \(#,##0.00\);_(* &quot;-&quot;??_);_(@_)"/>
    <numFmt numFmtId="166" formatCode="#,###;\-#,###;&quot;&quot;;_(@_)"/>
  </numFmts>
  <fonts count="21">
    <font>
      <sz val="11"/>
      <color theme="1"/>
      <name val="Calibri"/>
      <family val="2"/>
      <scheme val="minor"/>
    </font>
    <font>
      <sz val="11"/>
      <color theme="1"/>
      <name val="Calibri"/>
      <family val="2"/>
      <charset val="163"/>
      <scheme val="minor"/>
    </font>
    <font>
      <sz val="11"/>
      <color theme="1"/>
      <name val="Calibri"/>
      <family val="2"/>
      <charset val="163"/>
      <scheme val="minor"/>
    </font>
    <font>
      <sz val="12"/>
      <name val=".VnArial Narrow"/>
    </font>
    <font>
      <sz val="12"/>
      <name val=".VnArial Narrow"/>
      <family val="2"/>
    </font>
    <font>
      <sz val="12"/>
      <name val="Times New Roman"/>
      <family val="1"/>
    </font>
    <font>
      <b/>
      <sz val="12"/>
      <name val="Times New Roman"/>
      <family val="1"/>
    </font>
    <font>
      <i/>
      <sz val="12"/>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3"/>
      <name val=".VnTime"/>
      <family val="2"/>
    </font>
    <font>
      <sz val="11"/>
      <name val="Times New Roman"/>
      <family val="1"/>
      <charset val="163"/>
    </font>
    <font>
      <sz val="11"/>
      <name val="Times New Roman"/>
      <family val="1"/>
    </font>
    <font>
      <sz val="11"/>
      <color theme="1"/>
      <name val="Calibri"/>
      <family val="2"/>
      <charset val="163"/>
      <scheme val="minor"/>
    </font>
    <font>
      <b/>
      <u/>
      <sz val="12"/>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165" fontId="17" fillId="0" borderId="0" applyFont="0" applyFill="0" applyBorder="0" applyAlignment="0" applyProtection="0"/>
    <xf numFmtId="164" fontId="17" fillId="0" borderId="0" applyFont="0" applyFill="0" applyBorder="0" applyAlignment="0" applyProtection="0"/>
    <xf numFmtId="166" fontId="16" fillId="0" borderId="0" applyFont="0" applyFill="0" applyBorder="0" applyAlignment="0" applyProtection="0"/>
    <xf numFmtId="0" fontId="14" fillId="0" borderId="0"/>
    <xf numFmtId="0" fontId="15" fillId="0" borderId="0"/>
    <xf numFmtId="0" fontId="4" fillId="0" borderId="0"/>
    <xf numFmtId="0" fontId="19" fillId="0" borderId="0"/>
    <xf numFmtId="0" fontId="14" fillId="0" borderId="0"/>
    <xf numFmtId="0" fontId="17" fillId="0" borderId="0"/>
    <xf numFmtId="0" fontId="3" fillId="0" borderId="0"/>
    <xf numFmtId="43" fontId="17" fillId="0" borderId="0" applyFont="0" applyFill="0" applyBorder="0" applyAlignment="0" applyProtection="0"/>
    <xf numFmtId="0" fontId="2" fillId="0" borderId="0"/>
    <xf numFmtId="0" fontId="1" fillId="0" borderId="0"/>
  </cellStyleXfs>
  <cellXfs count="58">
    <xf numFmtId="0" fontId="0" fillId="0" borderId="0" xfId="0"/>
    <xf numFmtId="0" fontId="11" fillId="0" borderId="0" xfId="4" applyFont="1" applyFill="1"/>
    <xf numFmtId="0" fontId="6" fillId="0" borderId="0" xfId="0" applyFont="1" applyFill="1" applyAlignment="1">
      <alignment horizontal="centerContinuous"/>
    </xf>
    <xf numFmtId="0" fontId="5" fillId="0" borderId="0" xfId="0" applyFont="1" applyFill="1" applyAlignment="1">
      <alignment horizontal="centerContinuous"/>
    </xf>
    <xf numFmtId="0" fontId="5" fillId="0" borderId="0" xfId="0" applyFont="1" applyFill="1" applyAlignment="1">
      <alignment horizontal="right"/>
    </xf>
    <xf numFmtId="0" fontId="5" fillId="0" borderId="0" xfId="0" applyFont="1" applyFill="1"/>
    <xf numFmtId="0" fontId="11" fillId="0" borderId="0" xfId="0" applyFont="1" applyFill="1"/>
    <xf numFmtId="0" fontId="6" fillId="0" borderId="1" xfId="0" applyFont="1" applyFill="1" applyBorder="1" applyAlignment="1">
      <alignment horizontal="center"/>
    </xf>
    <xf numFmtId="0" fontId="6" fillId="0" borderId="2" xfId="0" applyFont="1" applyFill="1" applyBorder="1" applyAlignment="1">
      <alignment horizontal="center"/>
    </xf>
    <xf numFmtId="0" fontId="6" fillId="0" borderId="3" xfId="0" applyFont="1" applyFill="1" applyBorder="1"/>
    <xf numFmtId="0" fontId="5" fillId="0" borderId="2" xfId="0" applyFont="1" applyFill="1" applyBorder="1" applyAlignment="1">
      <alignment horizontal="center"/>
    </xf>
    <xf numFmtId="0" fontId="5" fillId="0" borderId="3" xfId="0" applyFont="1" applyFill="1" applyBorder="1"/>
    <xf numFmtId="0" fontId="5" fillId="0" borderId="2" xfId="0" quotePrefix="1" applyFont="1" applyFill="1" applyBorder="1" applyAlignment="1">
      <alignment horizontal="center"/>
    </xf>
    <xf numFmtId="0" fontId="10" fillId="0" borderId="0" xfId="0" applyFont="1" applyFill="1"/>
    <xf numFmtId="0" fontId="9" fillId="0" borderId="0" xfId="0" applyFont="1" applyFill="1" applyAlignment="1">
      <alignment horizontal="centerContinuous"/>
    </xf>
    <xf numFmtId="0" fontId="13" fillId="0" borderId="0" xfId="0" applyFont="1" applyFill="1" applyAlignment="1">
      <alignment horizontal="centerContinuous"/>
    </xf>
    <xf numFmtId="0" fontId="8" fillId="0" borderId="4" xfId="0" applyFont="1" applyFill="1" applyBorder="1"/>
    <xf numFmtId="0" fontId="8" fillId="0" borderId="0" xfId="0" applyFont="1" applyFill="1"/>
    <xf numFmtId="0" fontId="6" fillId="0" borderId="5" xfId="0" applyFont="1" applyFill="1" applyBorder="1"/>
    <xf numFmtId="0" fontId="11" fillId="0" borderId="4" xfId="0" applyFont="1" applyFill="1" applyBorder="1"/>
    <xf numFmtId="0" fontId="7" fillId="0" borderId="2" xfId="0" quotePrefix="1" applyFont="1" applyFill="1" applyBorder="1" applyAlignment="1">
      <alignment horizontal="center"/>
    </xf>
    <xf numFmtId="0" fontId="7" fillId="0" borderId="2" xfId="0" applyFont="1" applyFill="1" applyBorder="1"/>
    <xf numFmtId="0" fontId="7" fillId="0" borderId="3" xfId="0" applyFont="1" applyFill="1" applyBorder="1"/>
    <xf numFmtId="0" fontId="5" fillId="0" borderId="2" xfId="0" applyFont="1" applyFill="1" applyBorder="1" applyAlignment="1">
      <alignment horizontal="center" vertical="center"/>
    </xf>
    <xf numFmtId="0" fontId="5" fillId="0" borderId="3" xfId="0" applyFont="1" applyFill="1" applyBorder="1" applyAlignment="1">
      <alignment vertical="center" wrapText="1"/>
    </xf>
    <xf numFmtId="0" fontId="6" fillId="0" borderId="6" xfId="0" applyFont="1" applyFill="1" applyBorder="1" applyAlignment="1">
      <alignment horizontal="center"/>
    </xf>
    <xf numFmtId="0" fontId="6" fillId="0" borderId="6" xfId="0" applyFont="1" applyFill="1" applyBorder="1"/>
    <xf numFmtId="0" fontId="10" fillId="0" borderId="0" xfId="0" quotePrefix="1" applyFont="1" applyFill="1" applyAlignment="1">
      <alignment horizontal="left"/>
    </xf>
    <xf numFmtId="0" fontId="10" fillId="0" borderId="0" xfId="0" quotePrefix="1" applyFont="1" applyFill="1" applyBorder="1"/>
    <xf numFmtId="0" fontId="12" fillId="0" borderId="7" xfId="0" applyFont="1" applyFill="1" applyBorder="1" applyAlignment="1">
      <alignment horizontal="center" wrapText="1"/>
    </xf>
    <xf numFmtId="0" fontId="6" fillId="0" borderId="0" xfId="0" applyFont="1" applyFill="1" applyAlignment="1">
      <alignment horizontal="left"/>
    </xf>
    <xf numFmtId="0" fontId="6" fillId="0" borderId="0" xfId="0" applyFont="1" applyFill="1" applyAlignment="1">
      <alignment horizontal="centerContinuous"/>
    </xf>
    <xf numFmtId="3" fontId="20" fillId="0" borderId="2" xfId="0" applyNumberFormat="1" applyFont="1" applyFill="1" applyBorder="1"/>
    <xf numFmtId="3" fontId="5" fillId="0" borderId="2" xfId="0" applyNumberFormat="1" applyFont="1" applyFill="1" applyBorder="1"/>
    <xf numFmtId="3" fontId="6" fillId="0" borderId="1" xfId="0" applyNumberFormat="1" applyFont="1" applyFill="1" applyBorder="1"/>
    <xf numFmtId="3" fontId="6" fillId="0" borderId="2" xfId="0" applyNumberFormat="1" applyFont="1" applyFill="1" applyBorder="1"/>
    <xf numFmtId="3" fontId="5" fillId="0" borderId="2" xfId="0" applyNumberFormat="1" applyFont="1" applyFill="1" applyBorder="1" applyAlignment="1">
      <alignment vertical="center"/>
    </xf>
    <xf numFmtId="3" fontId="5" fillId="0" borderId="6" xfId="0" applyNumberFormat="1" applyFont="1" applyFill="1" applyBorder="1"/>
    <xf numFmtId="0" fontId="7" fillId="0" borderId="0" xfId="0" applyNumberFormat="1" applyFont="1" applyFill="1" applyAlignment="1">
      <alignment horizontal="center" vertical="center" wrapText="1"/>
    </xf>
    <xf numFmtId="0" fontId="6" fillId="0" borderId="0" xfId="0" applyFont="1" applyFill="1" applyAlignment="1">
      <alignment horizontal="right"/>
    </xf>
    <xf numFmtId="0" fontId="12" fillId="0" borderId="8" xfId="0" applyFont="1" applyFill="1" applyBorder="1" applyAlignment="1">
      <alignment horizontal="center" vertical="center"/>
    </xf>
    <xf numFmtId="0" fontId="12" fillId="0" borderId="7" xfId="0" applyFont="1" applyFill="1" applyBorder="1" applyAlignment="1">
      <alignment horizontal="center" vertical="center"/>
    </xf>
    <xf numFmtId="0" fontId="18" fillId="0" borderId="7" xfId="0" quotePrefix="1"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9" xfId="0" applyFont="1" applyFill="1" applyBorder="1" applyAlignment="1">
      <alignment horizontal="center" vertical="center"/>
    </xf>
    <xf numFmtId="0" fontId="7" fillId="0" borderId="0" xfId="0" applyNumberFormat="1" applyFont="1" applyFill="1" applyAlignment="1">
      <alignment vertical="center" wrapText="1"/>
    </xf>
    <xf numFmtId="3" fontId="20" fillId="0" borderId="2" xfId="0" applyNumberFormat="1" applyFont="1" applyFill="1" applyBorder="1"/>
    <xf numFmtId="3" fontId="5" fillId="0" borderId="2" xfId="0" applyNumberFormat="1" applyFont="1" applyFill="1" applyBorder="1"/>
    <xf numFmtId="3" fontId="6" fillId="0" borderId="1" xfId="0" applyNumberFormat="1" applyFont="1" applyFill="1" applyBorder="1"/>
    <xf numFmtId="3" fontId="6" fillId="0" borderId="2" xfId="0" applyNumberFormat="1" applyFont="1" applyFill="1" applyBorder="1"/>
    <xf numFmtId="3" fontId="5" fillId="0" borderId="2" xfId="0" applyNumberFormat="1" applyFont="1" applyFill="1" applyBorder="1" applyAlignment="1">
      <alignment vertical="center"/>
    </xf>
    <xf numFmtId="3" fontId="5" fillId="0" borderId="6" xfId="0" applyNumberFormat="1" applyFont="1" applyFill="1" applyBorder="1"/>
  </cellXfs>
  <cellStyles count="14">
    <cellStyle name="Comma 2" xfId="1" xr:uid="{00000000-0005-0000-0000-000000000000}"/>
    <cellStyle name="Comma 2 2" xfId="11" xr:uid="{00000000-0005-0000-0000-000001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5 2" xfId="12" xr:uid="{00000000-0005-0000-0000-000008000000}"/>
    <cellStyle name="Normal 5 3" xfId="13" xr:uid="{00000000-0005-0000-0000-000008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48"/>
  <sheetViews>
    <sheetView tabSelected="1" view="pageBreakPreview" topLeftCell="E1" zoomScale="70" zoomScaleNormal="100" zoomScaleSheetLayoutView="70" workbookViewId="0">
      <selection activeCell="E22" sqref="E22"/>
    </sheetView>
  </sheetViews>
  <sheetFormatPr defaultColWidth="12.85546875" defaultRowHeight="15.75"/>
  <cols>
    <col min="1" max="1" width="6.28515625" style="5" customWidth="1"/>
    <col min="2" max="2" width="61.140625" style="5" bestFit="1" customWidth="1"/>
    <col min="3" max="8" width="19.140625" style="5" customWidth="1"/>
    <col min="9" max="16384" width="12.85546875" style="5"/>
  </cols>
  <sheetData>
    <row r="1" spans="1:256" ht="21" customHeight="1">
      <c r="A1" s="30" t="s">
        <v>47</v>
      </c>
      <c r="B1" s="2"/>
      <c r="C1" s="3"/>
      <c r="D1" s="4"/>
      <c r="E1" s="3"/>
      <c r="F1" s="3"/>
      <c r="G1" s="39" t="s">
        <v>8</v>
      </c>
      <c r="H1" s="39"/>
    </row>
    <row r="2" spans="1:256" ht="21" customHeight="1">
      <c r="A2" s="31" t="s">
        <v>48</v>
      </c>
      <c r="B2" s="14"/>
      <c r="C2" s="15"/>
      <c r="D2" s="15"/>
      <c r="E2" s="15"/>
      <c r="F2" s="15"/>
      <c r="G2" s="15"/>
      <c r="H2" s="15"/>
    </row>
    <row r="3" spans="1:256" ht="21" customHeight="1">
      <c r="A3" s="38" t="s">
        <v>0</v>
      </c>
      <c r="B3" s="38"/>
      <c r="C3" s="38"/>
      <c r="D3" s="38"/>
      <c r="E3" s="38"/>
      <c r="F3" s="38"/>
      <c r="G3" s="38"/>
      <c r="H3" s="38"/>
      <c r="I3" s="51"/>
      <c r="J3" s="51"/>
      <c r="K3" s="51"/>
      <c r="L3" s="51"/>
      <c r="M3" s="51"/>
      <c r="N3" s="51"/>
      <c r="O3" s="51"/>
      <c r="P3" s="51"/>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c r="IS3" s="38"/>
      <c r="IT3" s="38"/>
      <c r="IU3" s="38"/>
      <c r="IV3" s="38"/>
    </row>
    <row r="4" spans="1:256" ht="15.75" customHeight="1">
      <c r="A4" s="38"/>
      <c r="B4" s="38"/>
      <c r="C4" s="38"/>
      <c r="D4" s="38"/>
      <c r="E4" s="38"/>
      <c r="F4" s="38"/>
      <c r="G4" s="38"/>
      <c r="H4" s="38"/>
    </row>
    <row r="5" spans="1:256" s="17" customFormat="1" ht="16.5">
      <c r="A5" s="40" t="s">
        <v>1</v>
      </c>
      <c r="B5" s="40" t="s">
        <v>2</v>
      </c>
      <c r="C5" s="43" t="s">
        <v>49</v>
      </c>
      <c r="D5" s="44"/>
      <c r="E5" s="43" t="s">
        <v>50</v>
      </c>
      <c r="F5" s="47"/>
      <c r="G5" s="50" t="s">
        <v>9</v>
      </c>
      <c r="H5" s="44"/>
      <c r="I5" s="16"/>
    </row>
    <row r="6" spans="1:256" s="17" customFormat="1" ht="16.5">
      <c r="A6" s="41"/>
      <c r="B6" s="42"/>
      <c r="C6" s="45"/>
      <c r="D6" s="46"/>
      <c r="E6" s="48"/>
      <c r="F6" s="49"/>
      <c r="G6" s="45"/>
      <c r="H6" s="46"/>
      <c r="I6" s="16"/>
    </row>
    <row r="7" spans="1:256" s="17" customFormat="1" ht="29.25">
      <c r="A7" s="41"/>
      <c r="B7" s="42"/>
      <c r="C7" s="29" t="s">
        <v>44</v>
      </c>
      <c r="D7" s="29" t="s">
        <v>46</v>
      </c>
      <c r="E7" s="29" t="s">
        <v>44</v>
      </c>
      <c r="F7" s="29" t="s">
        <v>46</v>
      </c>
      <c r="G7" s="29" t="s">
        <v>44</v>
      </c>
      <c r="H7" s="29" t="s">
        <v>46</v>
      </c>
      <c r="I7" s="16"/>
    </row>
    <row r="8" spans="1:256" s="6" customFormat="1" ht="18.75">
      <c r="A8" s="7"/>
      <c r="B8" s="18" t="s">
        <v>10</v>
      </c>
      <c r="C8" s="34">
        <f>C9+C34+C35</f>
        <v>20073000</v>
      </c>
      <c r="D8" s="54">
        <f t="shared" ref="D8:F8" si="0">D9+D34+D35</f>
        <v>15579110</v>
      </c>
      <c r="E8" s="54">
        <f t="shared" si="0"/>
        <v>23659000</v>
      </c>
      <c r="F8" s="54">
        <f t="shared" si="0"/>
        <v>18848900</v>
      </c>
      <c r="G8" s="54">
        <f>E8/C8*100</f>
        <v>117.86479350371147</v>
      </c>
      <c r="H8" s="54">
        <f>F8/D8*100</f>
        <v>120.98829779108048</v>
      </c>
      <c r="I8" s="19"/>
    </row>
    <row r="9" spans="1:256" s="6" customFormat="1" ht="18.75">
      <c r="A9" s="8" t="s">
        <v>3</v>
      </c>
      <c r="B9" s="9" t="s">
        <v>11</v>
      </c>
      <c r="C9" s="32">
        <f>C10+C11+C12+C13+C14+C15+C18+C19+C24+C25+C26+C27+C28+C29+C30+C31+C32+C33</f>
        <v>17403000</v>
      </c>
      <c r="D9" s="52">
        <f t="shared" ref="D9:F9" si="1">D10+D11+D12+D13+D14+D15+D18+D19+D24+D25+D26+D27+D28+D29+D30+D31+D32+D33</f>
        <v>15579110</v>
      </c>
      <c r="E9" s="52">
        <f t="shared" si="1"/>
        <v>21009000</v>
      </c>
      <c r="F9" s="52">
        <f t="shared" si="1"/>
        <v>18848900</v>
      </c>
      <c r="G9" s="55">
        <f t="shared" ref="G9:G42" si="2">E9/C9*100</f>
        <v>120.72056541975522</v>
      </c>
      <c r="H9" s="55">
        <f t="shared" ref="H9:H42" si="3">F9/D9*100</f>
        <v>120.98829779108048</v>
      </c>
      <c r="I9" s="19"/>
    </row>
    <row r="10" spans="1:256" s="6" customFormat="1" ht="18.75">
      <c r="A10" s="10">
        <v>1</v>
      </c>
      <c r="B10" s="11" t="s">
        <v>12</v>
      </c>
      <c r="C10" s="33">
        <v>470000</v>
      </c>
      <c r="D10" s="33">
        <v>423100</v>
      </c>
      <c r="E10" s="33">
        <v>480000</v>
      </c>
      <c r="F10" s="33">
        <v>432100</v>
      </c>
      <c r="G10" s="53">
        <f t="shared" si="2"/>
        <v>102.12765957446808</v>
      </c>
      <c r="H10" s="53">
        <f t="shared" si="3"/>
        <v>102.12715670054359</v>
      </c>
      <c r="I10" s="19"/>
    </row>
    <row r="11" spans="1:256" s="6" customFormat="1" ht="18.75">
      <c r="A11" s="10">
        <f>A10+1</f>
        <v>2</v>
      </c>
      <c r="B11" s="11" t="s">
        <v>13</v>
      </c>
      <c r="C11" s="33">
        <v>3525000</v>
      </c>
      <c r="D11" s="33">
        <v>3174000</v>
      </c>
      <c r="E11" s="33">
        <v>3645000</v>
      </c>
      <c r="F11" s="33">
        <v>3281800</v>
      </c>
      <c r="G11" s="53">
        <f t="shared" si="2"/>
        <v>103.40425531914894</v>
      </c>
      <c r="H11" s="53">
        <f t="shared" si="3"/>
        <v>103.39634530560807</v>
      </c>
      <c r="I11" s="19"/>
    </row>
    <row r="12" spans="1:256" s="6" customFormat="1" ht="18.75">
      <c r="A12" s="10">
        <f>A11+1</f>
        <v>3</v>
      </c>
      <c r="B12" s="11" t="s">
        <v>14</v>
      </c>
      <c r="C12" s="33">
        <v>980000</v>
      </c>
      <c r="D12" s="33">
        <v>884300</v>
      </c>
      <c r="E12" s="33">
        <v>1055000</v>
      </c>
      <c r="F12" s="33">
        <v>944600</v>
      </c>
      <c r="G12" s="53">
        <f t="shared" si="2"/>
        <v>107.65306122448979</v>
      </c>
      <c r="H12" s="53">
        <f t="shared" si="3"/>
        <v>106.81895284405745</v>
      </c>
      <c r="I12" s="19"/>
    </row>
    <row r="13" spans="1:256" s="6" customFormat="1" ht="18.75">
      <c r="A13" s="10">
        <f>A12+1</f>
        <v>4</v>
      </c>
      <c r="B13" s="11" t="s">
        <v>15</v>
      </c>
      <c r="C13" s="33">
        <v>4079000</v>
      </c>
      <c r="D13" s="33">
        <v>3690100</v>
      </c>
      <c r="E13" s="33">
        <v>4500000</v>
      </c>
      <c r="F13" s="33">
        <v>4063100</v>
      </c>
      <c r="G13" s="53">
        <f t="shared" si="2"/>
        <v>110.3211571463594</v>
      </c>
      <c r="H13" s="53">
        <f t="shared" si="3"/>
        <v>110.10812715102571</v>
      </c>
      <c r="I13" s="19"/>
    </row>
    <row r="14" spans="1:256" s="6" customFormat="1" ht="18.75">
      <c r="A14" s="10">
        <f>A13+1</f>
        <v>5</v>
      </c>
      <c r="B14" s="11" t="s">
        <v>16</v>
      </c>
      <c r="C14" s="33">
        <v>1530000</v>
      </c>
      <c r="D14" s="33">
        <v>1377000</v>
      </c>
      <c r="E14" s="33">
        <v>1540000</v>
      </c>
      <c r="F14" s="33">
        <v>1386000</v>
      </c>
      <c r="G14" s="53">
        <f t="shared" si="2"/>
        <v>100.65359477124183</v>
      </c>
      <c r="H14" s="53">
        <f t="shared" si="3"/>
        <v>100.65359477124183</v>
      </c>
      <c r="I14" s="19"/>
    </row>
    <row r="15" spans="1:256" s="6" customFormat="1" ht="18.75">
      <c r="A15" s="10">
        <f>A14+1</f>
        <v>6</v>
      </c>
      <c r="B15" s="11" t="s">
        <v>17</v>
      </c>
      <c r="C15" s="33">
        <v>557500</v>
      </c>
      <c r="D15" s="33">
        <v>301050</v>
      </c>
      <c r="E15" s="33">
        <v>1115000</v>
      </c>
      <c r="F15" s="33">
        <v>602100</v>
      </c>
      <c r="G15" s="53">
        <f t="shared" si="2"/>
        <v>200</v>
      </c>
      <c r="H15" s="53">
        <f t="shared" si="3"/>
        <v>200</v>
      </c>
      <c r="I15" s="19"/>
    </row>
    <row r="16" spans="1:256" s="6" customFormat="1" ht="18.75">
      <c r="A16" s="20" t="s">
        <v>7</v>
      </c>
      <c r="B16" s="21" t="s">
        <v>18</v>
      </c>
      <c r="C16" s="33"/>
      <c r="D16" s="33"/>
      <c r="E16" s="33"/>
      <c r="F16" s="33"/>
      <c r="G16" s="53"/>
      <c r="H16" s="53"/>
      <c r="I16" s="19"/>
    </row>
    <row r="17" spans="1:9" s="6" customFormat="1" ht="18.75">
      <c r="A17" s="20" t="s">
        <v>7</v>
      </c>
      <c r="B17" s="21" t="s">
        <v>19</v>
      </c>
      <c r="C17" s="33"/>
      <c r="D17" s="33"/>
      <c r="E17" s="33"/>
      <c r="F17" s="33"/>
      <c r="G17" s="53"/>
      <c r="H17" s="53"/>
      <c r="I17" s="19"/>
    </row>
    <row r="18" spans="1:9" s="6" customFormat="1" ht="18.75">
      <c r="A18" s="10">
        <f>A15+1</f>
        <v>7</v>
      </c>
      <c r="B18" s="11" t="s">
        <v>20</v>
      </c>
      <c r="C18" s="33">
        <v>500000</v>
      </c>
      <c r="D18" s="33">
        <v>500000</v>
      </c>
      <c r="E18" s="33">
        <v>475000</v>
      </c>
      <c r="F18" s="53">
        <v>475000</v>
      </c>
      <c r="G18" s="53">
        <f t="shared" si="2"/>
        <v>95</v>
      </c>
      <c r="H18" s="53">
        <f t="shared" si="3"/>
        <v>95</v>
      </c>
      <c r="I18" s="19"/>
    </row>
    <row r="19" spans="1:9" s="6" customFormat="1" ht="18.75">
      <c r="A19" s="10">
        <f>A18+1</f>
        <v>8</v>
      </c>
      <c r="B19" s="11" t="s">
        <v>21</v>
      </c>
      <c r="C19" s="33">
        <f>C20+C21+C22+C23</f>
        <v>540000</v>
      </c>
      <c r="D19" s="53">
        <f t="shared" ref="D19:F19" si="4">D20+D21+D22+D23</f>
        <v>200000</v>
      </c>
      <c r="E19" s="53">
        <f t="shared" si="4"/>
        <v>560000</v>
      </c>
      <c r="F19" s="53">
        <f t="shared" si="4"/>
        <v>220000</v>
      </c>
      <c r="G19" s="53">
        <f t="shared" si="2"/>
        <v>103.7037037037037</v>
      </c>
      <c r="H19" s="53">
        <f t="shared" si="3"/>
        <v>110.00000000000001</v>
      </c>
      <c r="I19" s="19"/>
    </row>
    <row r="20" spans="1:9" s="6" customFormat="1" ht="18.75">
      <c r="A20" s="12" t="s">
        <v>7</v>
      </c>
      <c r="B20" s="22" t="s">
        <v>22</v>
      </c>
      <c r="C20" s="33">
        <v>340000</v>
      </c>
      <c r="D20" s="33"/>
      <c r="E20" s="33">
        <v>340000</v>
      </c>
      <c r="F20" s="33"/>
      <c r="G20" s="53">
        <f t="shared" si="2"/>
        <v>100</v>
      </c>
      <c r="H20" s="53"/>
      <c r="I20" s="19"/>
    </row>
    <row r="21" spans="1:9" s="6" customFormat="1" ht="18.75">
      <c r="A21" s="12" t="s">
        <v>7</v>
      </c>
      <c r="B21" s="22" t="s">
        <v>23</v>
      </c>
      <c r="C21" s="33">
        <v>120600</v>
      </c>
      <c r="D21" s="53">
        <v>120600</v>
      </c>
      <c r="E21" s="33">
        <v>144000</v>
      </c>
      <c r="F21" s="53">
        <v>144000</v>
      </c>
      <c r="G21" s="53">
        <f t="shared" si="2"/>
        <v>119.40298507462686</v>
      </c>
      <c r="H21" s="53">
        <f t="shared" si="3"/>
        <v>119.40298507462686</v>
      </c>
      <c r="I21" s="19"/>
    </row>
    <row r="22" spans="1:9" s="6" customFormat="1" ht="18.75">
      <c r="A22" s="12" t="s">
        <v>7</v>
      </c>
      <c r="B22" s="22" t="s">
        <v>24</v>
      </c>
      <c r="C22" s="33">
        <v>73000</v>
      </c>
      <c r="D22" s="53">
        <v>73000</v>
      </c>
      <c r="E22" s="33">
        <v>70000</v>
      </c>
      <c r="F22" s="53">
        <v>70000</v>
      </c>
      <c r="G22" s="53">
        <f t="shared" si="2"/>
        <v>95.890410958904098</v>
      </c>
      <c r="H22" s="53">
        <f t="shared" si="3"/>
        <v>95.890410958904098</v>
      </c>
      <c r="I22" s="19"/>
    </row>
    <row r="23" spans="1:9" s="6" customFormat="1" ht="18.75">
      <c r="A23" s="12" t="s">
        <v>7</v>
      </c>
      <c r="B23" s="22" t="s">
        <v>25</v>
      </c>
      <c r="C23" s="33">
        <v>6400</v>
      </c>
      <c r="D23" s="53">
        <v>6400</v>
      </c>
      <c r="E23" s="33">
        <v>6000</v>
      </c>
      <c r="F23" s="53">
        <v>6000</v>
      </c>
      <c r="G23" s="53">
        <f t="shared" si="2"/>
        <v>93.75</v>
      </c>
      <c r="H23" s="53">
        <f t="shared" si="3"/>
        <v>93.75</v>
      </c>
      <c r="I23" s="19"/>
    </row>
    <row r="24" spans="1:9" s="6" customFormat="1" ht="18.75">
      <c r="A24" s="10">
        <f>A19+1</f>
        <v>9</v>
      </c>
      <c r="B24" s="11" t="s">
        <v>26</v>
      </c>
      <c r="C24" s="33"/>
      <c r="D24" s="33"/>
      <c r="E24" s="33"/>
      <c r="F24" s="33"/>
      <c r="G24" s="53"/>
      <c r="H24" s="53"/>
      <c r="I24" s="19"/>
    </row>
    <row r="25" spans="1:9" s="6" customFormat="1" ht="18.75">
      <c r="A25" s="10">
        <f>A24+1</f>
        <v>10</v>
      </c>
      <c r="B25" s="11" t="s">
        <v>27</v>
      </c>
      <c r="C25" s="33">
        <v>28000</v>
      </c>
      <c r="D25" s="33">
        <v>28000</v>
      </c>
      <c r="E25" s="53">
        <v>28000</v>
      </c>
      <c r="F25" s="53">
        <v>28000</v>
      </c>
      <c r="G25" s="53">
        <f t="shared" si="2"/>
        <v>100</v>
      </c>
      <c r="H25" s="53">
        <f t="shared" si="3"/>
        <v>100</v>
      </c>
      <c r="I25" s="19"/>
    </row>
    <row r="26" spans="1:9" s="6" customFormat="1" ht="18.75">
      <c r="A26" s="10">
        <f>A25+1</f>
        <v>11</v>
      </c>
      <c r="B26" s="11" t="s">
        <v>28</v>
      </c>
      <c r="C26" s="33">
        <v>2345000</v>
      </c>
      <c r="D26" s="53">
        <v>2345000</v>
      </c>
      <c r="E26" s="33">
        <v>4550000</v>
      </c>
      <c r="F26" s="33">
        <v>4550000</v>
      </c>
      <c r="G26" s="53">
        <f t="shared" si="2"/>
        <v>194.02985074626866</v>
      </c>
      <c r="H26" s="53">
        <f t="shared" si="3"/>
        <v>194.02985074626866</v>
      </c>
      <c r="I26" s="19"/>
    </row>
    <row r="27" spans="1:9" s="6" customFormat="1" ht="18.75">
      <c r="A27" s="10">
        <f>A26+1</f>
        <v>12</v>
      </c>
      <c r="B27" s="11" t="s">
        <v>29</v>
      </c>
      <c r="C27" s="33">
        <v>1800000</v>
      </c>
      <c r="D27" s="53">
        <v>1800000</v>
      </c>
      <c r="E27" s="33">
        <v>2000000</v>
      </c>
      <c r="F27" s="53">
        <v>2000000</v>
      </c>
      <c r="G27" s="53">
        <f t="shared" si="2"/>
        <v>111.11111111111111</v>
      </c>
      <c r="H27" s="53">
        <f t="shared" si="3"/>
        <v>111.11111111111111</v>
      </c>
      <c r="I27" s="19"/>
    </row>
    <row r="28" spans="1:9" s="6" customFormat="1" ht="18.75">
      <c r="A28" s="10">
        <f>A27+1</f>
        <v>13</v>
      </c>
      <c r="B28" s="11" t="s">
        <v>30</v>
      </c>
      <c r="C28" s="33">
        <v>11500</v>
      </c>
      <c r="D28" s="53">
        <v>11500</v>
      </c>
      <c r="E28" s="33">
        <v>3000</v>
      </c>
      <c r="F28" s="33">
        <v>3000</v>
      </c>
      <c r="G28" s="53">
        <f t="shared" si="2"/>
        <v>26.086956521739129</v>
      </c>
      <c r="H28" s="53">
        <f t="shared" si="3"/>
        <v>26.086956521739129</v>
      </c>
      <c r="I28" s="19"/>
    </row>
    <row r="29" spans="1:9" s="6" customFormat="1" ht="18.75">
      <c r="A29" s="10">
        <v>14</v>
      </c>
      <c r="B29" s="11" t="s">
        <v>31</v>
      </c>
      <c r="C29" s="53">
        <v>300000</v>
      </c>
      <c r="D29" s="53">
        <v>300000</v>
      </c>
      <c r="E29" s="33">
        <v>315000</v>
      </c>
      <c r="F29" s="53">
        <v>315000</v>
      </c>
      <c r="G29" s="53">
        <f t="shared" si="2"/>
        <v>105</v>
      </c>
      <c r="H29" s="53">
        <f t="shared" si="3"/>
        <v>105</v>
      </c>
      <c r="I29" s="19"/>
    </row>
    <row r="30" spans="1:9" s="6" customFormat="1" ht="18.75">
      <c r="A30" s="10">
        <v>15</v>
      </c>
      <c r="B30" s="11" t="s">
        <v>32</v>
      </c>
      <c r="C30" s="33">
        <v>73000</v>
      </c>
      <c r="D30" s="33">
        <f>60800+260</f>
        <v>61060</v>
      </c>
      <c r="E30" s="33">
        <v>49000</v>
      </c>
      <c r="F30" s="33">
        <v>39200</v>
      </c>
      <c r="G30" s="53">
        <f t="shared" si="2"/>
        <v>67.123287671232873</v>
      </c>
      <c r="H30" s="53">
        <f t="shared" si="3"/>
        <v>64.199148378643955</v>
      </c>
      <c r="I30" s="19"/>
    </row>
    <row r="31" spans="1:9" s="6" customFormat="1" ht="18.75">
      <c r="A31" s="10">
        <v>16</v>
      </c>
      <c r="B31" s="11" t="s">
        <v>33</v>
      </c>
      <c r="C31" s="33">
        <v>529000</v>
      </c>
      <c r="D31" s="33">
        <v>349000</v>
      </c>
      <c r="E31" s="33">
        <v>430000</v>
      </c>
      <c r="F31" s="33">
        <v>245000</v>
      </c>
      <c r="G31" s="53">
        <f t="shared" si="2"/>
        <v>81.285444234404537</v>
      </c>
      <c r="H31" s="53">
        <f t="shared" si="3"/>
        <v>70.200573065902589</v>
      </c>
      <c r="I31" s="19"/>
    </row>
    <row r="32" spans="1:9" s="6" customFormat="1" ht="18.75">
      <c r="A32" s="10">
        <v>17</v>
      </c>
      <c r="B32" s="11" t="s">
        <v>34</v>
      </c>
      <c r="C32" s="33">
        <v>16000</v>
      </c>
      <c r="D32" s="53">
        <v>16000</v>
      </c>
      <c r="E32" s="33">
        <v>14000</v>
      </c>
      <c r="F32" s="53">
        <v>14000</v>
      </c>
      <c r="G32" s="53">
        <f t="shared" si="2"/>
        <v>87.5</v>
      </c>
      <c r="H32" s="53">
        <f t="shared" si="3"/>
        <v>87.5</v>
      </c>
      <c r="I32" s="19"/>
    </row>
    <row r="33" spans="1:9" s="6" customFormat="1" ht="47.25">
      <c r="A33" s="23">
        <v>18</v>
      </c>
      <c r="B33" s="24" t="s">
        <v>35</v>
      </c>
      <c r="C33" s="36">
        <v>119000</v>
      </c>
      <c r="D33" s="56">
        <v>119000</v>
      </c>
      <c r="E33" s="36">
        <v>250000</v>
      </c>
      <c r="F33" s="56">
        <v>250000</v>
      </c>
      <c r="G33" s="56">
        <f t="shared" si="2"/>
        <v>210.0840336134454</v>
      </c>
      <c r="H33" s="56">
        <f t="shared" si="3"/>
        <v>210.0840336134454</v>
      </c>
      <c r="I33" s="19"/>
    </row>
    <row r="34" spans="1:9" s="6" customFormat="1" ht="18.75">
      <c r="A34" s="8" t="s">
        <v>4</v>
      </c>
      <c r="B34" s="9" t="s">
        <v>36</v>
      </c>
      <c r="C34" s="33"/>
      <c r="D34" s="33"/>
      <c r="E34" s="33"/>
      <c r="F34" s="33"/>
      <c r="G34" s="53"/>
      <c r="H34" s="53"/>
      <c r="I34" s="19"/>
    </row>
    <row r="35" spans="1:9" s="6" customFormat="1" ht="18.75">
      <c r="A35" s="8" t="s">
        <v>5</v>
      </c>
      <c r="B35" s="9" t="s">
        <v>37</v>
      </c>
      <c r="C35" s="35">
        <f>SUM(C36:C41)</f>
        <v>2670000</v>
      </c>
      <c r="D35" s="55">
        <f t="shared" ref="D35:F35" si="5">SUM(D36:D41)</f>
        <v>0</v>
      </c>
      <c r="E35" s="55">
        <f t="shared" si="5"/>
        <v>2650000</v>
      </c>
      <c r="F35" s="55">
        <f t="shared" si="5"/>
        <v>0</v>
      </c>
      <c r="G35" s="55">
        <f t="shared" si="2"/>
        <v>99.250936329588015</v>
      </c>
      <c r="H35" s="55"/>
      <c r="I35" s="19"/>
    </row>
    <row r="36" spans="1:9" s="6" customFormat="1" ht="18.75">
      <c r="A36" s="10">
        <v>1</v>
      </c>
      <c r="B36" s="11" t="s">
        <v>38</v>
      </c>
      <c r="C36" s="33">
        <v>1944000</v>
      </c>
      <c r="D36" s="33"/>
      <c r="E36" s="33">
        <v>2070000</v>
      </c>
      <c r="F36" s="33"/>
      <c r="G36" s="53">
        <f t="shared" si="2"/>
        <v>106.4814814814815</v>
      </c>
      <c r="H36" s="53"/>
      <c r="I36" s="19"/>
    </row>
    <row r="37" spans="1:9" s="6" customFormat="1" ht="18.75">
      <c r="A37" s="10">
        <f>A36+1</f>
        <v>2</v>
      </c>
      <c r="B37" s="11" t="s">
        <v>39</v>
      </c>
      <c r="C37" s="33">
        <v>40000</v>
      </c>
      <c r="D37" s="33"/>
      <c r="E37" s="33">
        <v>20000</v>
      </c>
      <c r="F37" s="33"/>
      <c r="G37" s="53">
        <f t="shared" si="2"/>
        <v>50</v>
      </c>
      <c r="H37" s="53"/>
      <c r="I37" s="19"/>
    </row>
    <row r="38" spans="1:9" s="6" customFormat="1" ht="18.75">
      <c r="A38" s="10">
        <f>A37+1</f>
        <v>3</v>
      </c>
      <c r="B38" s="11" t="s">
        <v>40</v>
      </c>
      <c r="C38" s="33">
        <v>420000</v>
      </c>
      <c r="D38" s="33"/>
      <c r="E38" s="33">
        <v>325000</v>
      </c>
      <c r="F38" s="33"/>
      <c r="G38" s="53">
        <f t="shared" si="2"/>
        <v>77.38095238095238</v>
      </c>
      <c r="H38" s="53"/>
      <c r="I38" s="19"/>
    </row>
    <row r="39" spans="1:9" s="6" customFormat="1" ht="18.75">
      <c r="A39" s="10">
        <f>A38+1</f>
        <v>4</v>
      </c>
      <c r="B39" s="11" t="s">
        <v>41</v>
      </c>
      <c r="C39" s="33">
        <v>213700</v>
      </c>
      <c r="D39" s="33"/>
      <c r="E39" s="33">
        <v>200000</v>
      </c>
      <c r="F39" s="33"/>
      <c r="G39" s="53">
        <f t="shared" si="2"/>
        <v>93.589143659335519</v>
      </c>
      <c r="H39" s="53"/>
      <c r="I39" s="19"/>
    </row>
    <row r="40" spans="1:9" s="6" customFormat="1" ht="18.75">
      <c r="A40" s="10">
        <v>5</v>
      </c>
      <c r="B40" s="11" t="s">
        <v>45</v>
      </c>
      <c r="C40" s="33">
        <v>44000</v>
      </c>
      <c r="D40" s="33"/>
      <c r="E40" s="33">
        <v>30000</v>
      </c>
      <c r="F40" s="33"/>
      <c r="G40" s="53">
        <f t="shared" si="2"/>
        <v>68.181818181818173</v>
      </c>
      <c r="H40" s="53"/>
      <c r="I40" s="19"/>
    </row>
    <row r="41" spans="1:9" s="6" customFormat="1" ht="18.75">
      <c r="A41" s="10">
        <v>6</v>
      </c>
      <c r="B41" s="11" t="s">
        <v>42</v>
      </c>
      <c r="C41" s="33">
        <v>8300</v>
      </c>
      <c r="D41" s="33"/>
      <c r="E41" s="33">
        <v>5000</v>
      </c>
      <c r="F41" s="33"/>
      <c r="G41" s="53">
        <f t="shared" si="2"/>
        <v>60.24096385542169</v>
      </c>
      <c r="H41" s="53"/>
      <c r="I41" s="19"/>
    </row>
    <row r="42" spans="1:9" s="6" customFormat="1" ht="18.600000000000001" customHeight="1">
      <c r="A42" s="25" t="s">
        <v>6</v>
      </c>
      <c r="B42" s="26" t="s">
        <v>43</v>
      </c>
      <c r="C42" s="37"/>
      <c r="D42" s="37"/>
      <c r="E42" s="37"/>
      <c r="F42" s="37"/>
      <c r="G42" s="57"/>
      <c r="H42" s="57"/>
      <c r="I42" s="19"/>
    </row>
    <row r="43" spans="1:9" ht="22.5" customHeight="1">
      <c r="A43" s="6"/>
      <c r="B43" s="27"/>
      <c r="C43" s="6"/>
      <c r="D43" s="6"/>
      <c r="E43" s="6"/>
      <c r="F43" s="6"/>
      <c r="G43" s="6"/>
      <c r="H43" s="6"/>
    </row>
    <row r="44" spans="1:9" ht="18.75">
      <c r="A44" s="6"/>
      <c r="B44" s="27"/>
      <c r="C44" s="6"/>
      <c r="D44" s="6"/>
      <c r="E44" s="6"/>
      <c r="F44" s="6"/>
      <c r="G44" s="6"/>
      <c r="H44" s="6"/>
    </row>
    <row r="45" spans="1:9" ht="18.75">
      <c r="A45" s="6"/>
      <c r="B45" s="28"/>
      <c r="C45" s="6"/>
      <c r="D45" s="6"/>
      <c r="E45" s="6"/>
      <c r="F45" s="6"/>
      <c r="G45" s="6"/>
      <c r="H45" s="6"/>
    </row>
    <row r="46" spans="1:9" ht="18.75">
      <c r="A46" s="13"/>
      <c r="B46" s="27"/>
      <c r="C46" s="6"/>
      <c r="D46" s="6"/>
      <c r="E46" s="6"/>
      <c r="F46" s="6"/>
      <c r="G46" s="6"/>
      <c r="H46" s="6"/>
    </row>
    <row r="47" spans="1:9" ht="18.75">
      <c r="A47" s="1"/>
      <c r="B47" s="27"/>
      <c r="C47" s="6"/>
      <c r="D47" s="6"/>
      <c r="E47" s="6"/>
      <c r="F47" s="6"/>
      <c r="G47" s="6"/>
      <c r="H47" s="6"/>
    </row>
    <row r="48" spans="1:9" ht="18.75">
      <c r="A48" s="1"/>
      <c r="B48" s="27"/>
      <c r="C48" s="6"/>
      <c r="D48" s="6"/>
      <c r="E48" s="6"/>
      <c r="F48" s="6"/>
      <c r="G48" s="6"/>
      <c r="H48" s="6"/>
    </row>
  </sheetData>
  <mergeCells count="38">
    <mergeCell ref="BE3:BL3"/>
    <mergeCell ref="G1:H1"/>
    <mergeCell ref="A4:H4"/>
    <mergeCell ref="A5:A7"/>
    <mergeCell ref="B5:B7"/>
    <mergeCell ref="C5:D6"/>
    <mergeCell ref="E5:F6"/>
    <mergeCell ref="G5:H6"/>
    <mergeCell ref="A3:H3"/>
    <mergeCell ref="Q3:X3"/>
    <mergeCell ref="Y3:AF3"/>
    <mergeCell ref="AG3:AN3"/>
    <mergeCell ref="AO3:AV3"/>
    <mergeCell ref="AW3:BD3"/>
    <mergeCell ref="EW3:FD3"/>
    <mergeCell ref="BM3:BT3"/>
    <mergeCell ref="BU3:CB3"/>
    <mergeCell ref="CC3:CJ3"/>
    <mergeCell ref="CK3:CR3"/>
    <mergeCell ref="CS3:CZ3"/>
    <mergeCell ref="DA3:DH3"/>
    <mergeCell ref="DI3:DP3"/>
    <mergeCell ref="DQ3:DX3"/>
    <mergeCell ref="DY3:EF3"/>
    <mergeCell ref="EG3:EN3"/>
    <mergeCell ref="EO3:EV3"/>
    <mergeCell ref="IO3:IV3"/>
    <mergeCell ref="FE3:FL3"/>
    <mergeCell ref="FM3:FT3"/>
    <mergeCell ref="FU3:GB3"/>
    <mergeCell ref="GC3:GJ3"/>
    <mergeCell ref="GK3:GR3"/>
    <mergeCell ref="GS3:GZ3"/>
    <mergeCell ref="HA3:HH3"/>
    <mergeCell ref="HI3:HP3"/>
    <mergeCell ref="HQ3:HX3"/>
    <mergeCell ref="HY3:IF3"/>
    <mergeCell ref="IG3:IN3"/>
  </mergeCells>
  <pageMargins left="0.70866141732283472" right="0.70866141732283472" top="0.74803149606299213" bottom="0.74803149606299213" header="0.31496062992125984" footer="0.31496062992125984"/>
  <pageSetup paperSize="9" scale="46" orientation="portrait" r:id="rId1"/>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543531-1B4A-4207-8386-FA5675961B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C1E3DCA-913F-471B-97B2-85309CD7A9F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06BB30C-4494-413A-AE75-30BD91B1F5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Hoang My Chi</cp:lastModifiedBy>
  <cp:lastPrinted>2024-12-11T08:32:21Z</cp:lastPrinted>
  <dcterms:created xsi:type="dcterms:W3CDTF">2018-08-22T07:49:45Z</dcterms:created>
  <dcterms:modified xsi:type="dcterms:W3CDTF">2024-12-11T08:32:54Z</dcterms:modified>
</cp:coreProperties>
</file>